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320" windowHeight="9030"/>
  </bookViews>
  <sheets>
    <sheet name="BS" sheetId="1" r:id="rId1"/>
    <sheet name="IS" sheetId="2" r:id="rId2"/>
    <sheet name="CF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E63" i="1" s="1"/>
  <c r="E65" i="1"/>
  <c r="E71" i="1"/>
  <c r="E59" i="1"/>
  <c r="E50" i="1"/>
  <c r="E44" i="1"/>
  <c r="E42" i="1"/>
  <c r="E37" i="1"/>
  <c r="E33" i="1" s="1"/>
  <c r="E34" i="1"/>
  <c r="E40" i="1"/>
  <c r="E30" i="1"/>
  <c r="E29" i="1" s="1"/>
  <c r="E25" i="1"/>
  <c r="E22" i="1"/>
  <c r="E21" i="1" s="1"/>
  <c r="E14" i="1"/>
  <c r="E13" i="1" s="1"/>
  <c r="E19" i="1"/>
  <c r="E11" i="1"/>
  <c r="E8" i="1"/>
  <c r="E49" i="1" l="1"/>
  <c r="E48" i="1" s="1"/>
  <c r="E74" i="1" s="1"/>
  <c r="E28" i="1"/>
  <c r="E7" i="1"/>
  <c r="E46" i="1" l="1"/>
</calcChain>
</file>

<file path=xl/sharedStrings.xml><?xml version="1.0" encoding="utf-8"?>
<sst xmlns="http://schemas.openxmlformats.org/spreadsheetml/2006/main" count="152" uniqueCount="142">
  <si>
    <t/>
  </si>
  <si>
    <t>CT_EN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</si>
  <si>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</si>
  <si>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</si>
  <si>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</si>
  <si>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</si>
  <si>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</si>
  <si>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</si>
  <si>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1.  Held to maturity investments</t>
  </si>
  <si>
    <t>III. Accounts receivable</t>
  </si>
  <si>
    <t>1. Receivables from customers</t>
  </si>
  <si>
    <t>1.1. Receivables from insurance contract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</si>
  <si>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</si>
  <si>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</si>
  <si>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</si>
  <si>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</si>
  <si>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</si>
  <si>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</si>
  <si>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VI. Reinsurance assets</t>
  </si>
  <si>
    <t>B. LONG-TERM ASSETS</t>
  </si>
  <si>
    <t>I. Long-term receivables</t>
  </si>
  <si>
    <t>II. Fixed Assets</t>
  </si>
  <si>
    <t>1. Tangible fixed assets</t>
  </si>
  <si>
    <t xml:space="preserve">   - Historical cost</t>
  </si>
  <si>
    <t xml:space="preserve">  - Accumulated Depriciation</t>
  </si>
  <si>
    <t>V. Other long-term assets</t>
  </si>
  <si>
    <t>1. Long-term prepaid expenses</t>
  </si>
  <si>
    <t>TOTAL ASSETS</t>
  </si>
  <si>
    <t>RESOURCES</t>
  </si>
  <si>
    <t>I. Current liabilities</t>
  </si>
  <si>
    <t>1. Short-term accounts payables</t>
  </si>
  <si>
    <t>1.1 Insurance contract payables</t>
  </si>
  <si>
    <t>1.2 Other accounts payables</t>
  </si>
  <si>
    <t>2. Tax Payables &amp; Payables to Government</t>
  </si>
  <si>
    <t>3. Employee Payables</t>
  </si>
  <si>
    <t>4. Short-term unrealized revenues</t>
  </si>
  <si>
    <t>5. Unrecevied comission revenues</t>
  </si>
  <si>
    <t>6. Other Payables</t>
  </si>
  <si>
    <t>7. Bonus and welfare fund</t>
  </si>
  <si>
    <t>3. Treasury stock</t>
  </si>
  <si>
    <t>TOTAL RESOURCES</t>
  </si>
  <si>
    <t>Accumulated (This year)</t>
  </si>
  <si>
    <t>Accumulated (Last year)</t>
  </si>
  <si>
    <t>I. Cash flows from operating activities</t>
  </si>
  <si>
    <t>II. Cash flows from investing activities</t>
  </si>
  <si>
    <t xml:space="preserve">Net cash flows from investing activities </t>
  </si>
  <si>
    <t>III. Cash flows from financing activities</t>
  </si>
  <si>
    <t>Net cash increase/ decrease during the period (50 = 20+30+40)</t>
  </si>
  <si>
    <t>Cash and cash equivalent at beginning of period</t>
  </si>
  <si>
    <t>Cash and cash equivalent at end of period (70 = 50+60+61)</t>
  </si>
  <si>
    <t>Closing Balance (VND)</t>
  </si>
  <si>
    <t>Opening Balance (VND)</t>
  </si>
  <si>
    <t>3. Other receivables</t>
  </si>
  <si>
    <t>1. Inventories</t>
  </si>
  <si>
    <t>1. Allowance for Premium from Reinsurance ceding</t>
  </si>
  <si>
    <t>2. Allowance for Reinsurance ceding indemnities</t>
  </si>
  <si>
    <t>1. Other long-term receivables</t>
  </si>
  <si>
    <t>1.1. Escrow amount</t>
  </si>
  <si>
    <t>1.2. Other long-term receivables</t>
  </si>
  <si>
    <t>2. Intangible fixed assets</t>
  </si>
  <si>
    <t>III. Long-term assets in process</t>
  </si>
  <si>
    <t>1. Construction in progress</t>
  </si>
  <si>
    <t>IV. Long-term financial investments</t>
  </si>
  <si>
    <t>C. LIABILITIES</t>
  </si>
  <si>
    <t>8. Insurance operation reserves</t>
  </si>
  <si>
    <t>8.2. Compensation reserve</t>
  </si>
  <si>
    <t>8.3. Compensation reserve for big loss fluctuations</t>
  </si>
  <si>
    <t>8.1. Unearned Premium reserve (and reinsurance-inward)</t>
  </si>
  <si>
    <t>D. OWNERS' EQUITY</t>
  </si>
  <si>
    <t>I. Owner's equity</t>
  </si>
  <si>
    <t>1. Business Capital</t>
  </si>
  <si>
    <t>2. Share premium</t>
  </si>
  <si>
    <t>6. Retained earnings</t>
  </si>
  <si>
    <t>411a</t>
  </si>
  <si>
    <t>421a</t>
  </si>
  <si>
    <t>421b</t>
  </si>
  <si>
    <t>3. Investment &amp; Development Fund</t>
  </si>
  <si>
    <t>4. Compulsory Reserve fund</t>
  </si>
  <si>
    <t xml:space="preserve">6.1. Accumulated undistributed profit after tax at end of last period </t>
  </si>
  <si>
    <t xml:space="preserve">6.2. Undistributed profit after tax this period </t>
  </si>
  <si>
    <t>1.1. Common stock with voting rights</t>
  </si>
  <si>
    <t>16.1.1</t>
  </si>
  <si>
    <t>16.1.2</t>
  </si>
  <si>
    <t>1. Receipts from sales of goods and services and other revenue</t>
  </si>
  <si>
    <t>01</t>
  </si>
  <si>
    <t>02</t>
  </si>
  <si>
    <t>22</t>
  </si>
  <si>
    <t>05</t>
  </si>
  <si>
    <t>03</t>
  </si>
  <si>
    <t>27</t>
  </si>
  <si>
    <t>21</t>
  </si>
  <si>
    <t>06</t>
  </si>
  <si>
    <t>07</t>
  </si>
  <si>
    <t>20</t>
  </si>
  <si>
    <t>7. Other cash paid for operating activities</t>
  </si>
  <si>
    <t>6. Other cash received from operating activities</t>
  </si>
  <si>
    <t>3. Payments to employees</t>
  </si>
  <si>
    <t>2. Payments to suppliers</t>
  </si>
  <si>
    <t>5. Income tax paid</t>
  </si>
  <si>
    <t>30</t>
  </si>
  <si>
    <t>36</t>
  </si>
  <si>
    <t>40</t>
  </si>
  <si>
    <t>50</t>
  </si>
  <si>
    <t>60</t>
  </si>
  <si>
    <t>70</t>
  </si>
  <si>
    <t>1. Acquisition of fixed assets and other non-current assets</t>
  </si>
  <si>
    <t>2. Proceeds from sale of fixed assets and other non-current assets</t>
  </si>
  <si>
    <t xml:space="preserve">5. Interest and dividend received </t>
  </si>
  <si>
    <t>1. Cash payments of dividends</t>
  </si>
  <si>
    <t xml:space="preserve">Net cash flow from financing activities </t>
  </si>
  <si>
    <t xml:space="preserve">Net cash flow from operating activities </t>
  </si>
  <si>
    <t>4. Allowance for incollectible accounts</t>
  </si>
  <si>
    <t>Code</t>
  </si>
  <si>
    <t>Note</t>
  </si>
  <si>
    <t>Items</t>
  </si>
  <si>
    <t>2. Financial income</t>
  </si>
  <si>
    <t>3. Other income</t>
  </si>
  <si>
    <t>4. Payments for insurance activities</t>
  </si>
  <si>
    <t>5. Financial expenses</t>
  </si>
  <si>
    <t>6. General and administration expenses</t>
  </si>
  <si>
    <t>7. Other expenses</t>
  </si>
  <si>
    <t>8. Accounting profit (loss) before tax</t>
  </si>
  <si>
    <t>9. Current enterprise income tax</t>
  </si>
  <si>
    <t>11. Profit after tax</t>
  </si>
  <si>
    <t>12. Earning per share</t>
  </si>
  <si>
    <t>This year</t>
  </si>
  <si>
    <t>Last year</t>
  </si>
  <si>
    <t>3. Loan to other company, acquisition of debt instruments of other company</t>
  </si>
  <si>
    <t xml:space="preserve">4. Recovery of loan, proceeds from sale of debt instruments </t>
  </si>
  <si>
    <t>23</t>
  </si>
  <si>
    <t>24</t>
  </si>
  <si>
    <t>Quarter 3 year 2019</t>
  </si>
  <si>
    <t>Accumulated from beginning of the year to end of the quarter</t>
  </si>
  <si>
    <t>Quarter 3</t>
  </si>
  <si>
    <t>INCOME STATEMENT</t>
  </si>
  <si>
    <t xml:space="preserve">CASH FLOW STATEMENT </t>
  </si>
  <si>
    <t>BALANCE SHEET</t>
  </si>
  <si>
    <t>Company: Agriculture Bank Insurance Joint - Stock Corporation (ABIC)</t>
  </si>
  <si>
    <t>Company:  Agriculture Bank Insurance Joint - Stock Corporation (ABIC)</t>
  </si>
  <si>
    <t xml:space="preserve">1. Net Premium </t>
  </si>
  <si>
    <t>Q3 (This year)</t>
  </si>
  <si>
    <t>Q3 (Last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</si>
</sst>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06">
    <xf numFmtId="0" fontId="0" fillId="0" borderId="0" xfId="0"/>
    <xf numFmtId="0" fontId="3" fillId="0" borderId="0" xfId="1" applyFont="1"/>
    <xf numFmtId="0" fontId="4" fillId="0" borderId="1" xfId="1" applyFont="1" applyBorder="1"/>
    <xf numFmtId="0" fontId="3" fillId="0" borderId="0" xfId="1" applyFont="1" applyAlignment="1">
      <alignment horizontal="left"/>
    </xf>
    <xf numFmtId="164" fontId="3" fillId="0" borderId="1" xfId="2" applyNumberFormat="1" applyFont="1" applyBorder="1"/>
    <xf numFmtId="164" fontId="4" fillId="0" borderId="1" xfId="2" applyNumberFormat="1" applyFont="1" applyBorder="1"/>
    <xf numFmtId="0" fontId="4" fillId="0" borderId="1" xfId="1" applyFont="1" applyFill="1" applyBorder="1"/>
    <xf numFmtId="0" fontId="3" fillId="0" borderId="1" xfId="1" applyFont="1" applyFill="1" applyBorder="1"/>
    <xf numFmtId="0" fontId="3" fillId="0" borderId="0" xfId="1" applyFont="1"/>
    <xf numFmtId="0" fontId="3" fillId="0" borderId="0" xfId="1" applyFont="1" applyAlignment="1">
      <alignment horizontal="center" vertical="center"/>
    </xf>
    <xf numFmtId="164" fontId="4" fillId="0" borderId="1" xfId="2" applyNumberFormat="1" applyFont="1" applyBorder="1"/>
    <xf numFmtId="0" fontId="4" fillId="0" borderId="1" xfId="1" applyFont="1" applyFill="1" applyBorder="1"/>
    <xf numFmtId="0" fontId="3" fillId="0" borderId="1" xfId="4" applyFont="1" applyBorder="1"/>
    <xf numFmtId="164" fontId="3" fillId="0" borderId="1" xfId="3" applyNumberFormat="1" applyFont="1" applyBorder="1"/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3" fillId="0" borderId="2" xfId="4" applyFont="1" applyBorder="1" applyAlignment="1">
      <alignment wrapText="1"/>
    </xf>
    <xf numFmtId="164" fontId="3" fillId="0" borderId="0" xfId="3" applyNumberFormat="1" applyFont="1"/>
    <xf numFmtId="0" fontId="3" fillId="0" borderId="5" xfId="1" applyFont="1" applyBorder="1"/>
    <xf numFmtId="164" fontId="3" fillId="0" borderId="5" xfId="2" applyNumberFormat="1" applyFont="1" applyBorder="1"/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/>
    <xf numFmtId="164" fontId="7" fillId="0" borderId="1" xfId="2" applyNumberFormat="1" applyFont="1" applyBorder="1"/>
    <xf numFmtId="0" fontId="8" fillId="0" borderId="0" xfId="0" applyFont="1"/>
    <xf numFmtId="0" fontId="0" fillId="0" borderId="0" xfId="0" applyFont="1"/>
    <xf numFmtId="0" fontId="1" fillId="0" borderId="0" xfId="0" applyFont="1"/>
    <xf numFmtId="0" fontId="9" fillId="0" borderId="0" xfId="1" applyFont="1" applyAlignment="1">
      <alignment horizontal="center" vertical="center"/>
    </xf>
    <xf numFmtId="0" fontId="9" fillId="0" borderId="1" xfId="1" applyFont="1" applyBorder="1"/>
    <xf numFmtId="164" fontId="9" fillId="0" borderId="1" xfId="2" applyNumberFormat="1" applyFont="1" applyBorder="1"/>
    <xf numFmtId="0" fontId="10" fillId="0" borderId="0" xfId="0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/>
    <xf numFmtId="0" fontId="11" fillId="0" borderId="2" xfId="0" applyFont="1" applyBorder="1"/>
    <xf numFmtId="0" fontId="12" fillId="0" borderId="2" xfId="0" applyFont="1" applyBorder="1"/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/>
    </xf>
    <xf numFmtId="164" fontId="4" fillId="0" borderId="4" xfId="2" applyNumberFormat="1" applyFont="1" applyBorder="1"/>
    <xf numFmtId="0" fontId="4" fillId="0" borderId="5" xfId="1" applyFont="1" applyBorder="1" applyAlignment="1">
      <alignment horizontal="center" vertical="center"/>
    </xf>
    <xf numFmtId="0" fontId="3" fillId="0" borderId="7" xfId="1" applyFont="1" applyFill="1" applyBorder="1"/>
    <xf numFmtId="164" fontId="3" fillId="0" borderId="7" xfId="2" applyNumberFormat="1" applyFont="1" applyBorder="1"/>
    <xf numFmtId="164" fontId="9" fillId="0" borderId="1" xfId="2" applyNumberFormat="1" applyFont="1" applyBorder="1" applyAlignment="1">
      <alignment horizontal="right"/>
    </xf>
    <xf numFmtId="164" fontId="7" fillId="0" borderId="1" xfId="2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0" borderId="7" xfId="1" applyFont="1" applyBorder="1"/>
    <xf numFmtId="164" fontId="4" fillId="0" borderId="7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8" xfId="2" applyNumberFormat="1" applyFont="1" applyBorder="1"/>
    <xf numFmtId="41" fontId="0" fillId="0" borderId="9" xfId="0" applyNumberFormat="1" applyBorder="1"/>
    <xf numFmtId="41" fontId="8" fillId="0" borderId="10" xfId="0" applyNumberFormat="1" applyFont="1" applyBorder="1"/>
    <xf numFmtId="41" fontId="8" fillId="0" borderId="11" xfId="0" applyNumberFormat="1" applyFont="1" applyBorder="1"/>
    <xf numFmtId="0" fontId="7" fillId="0" borderId="3" xfId="1" applyFont="1" applyBorder="1" applyAlignment="1">
      <alignment horizontal="center" vertical="center"/>
    </xf>
    <xf numFmtId="164" fontId="7" fillId="0" borderId="5" xfId="2" applyNumberFormat="1" applyFont="1" applyBorder="1"/>
    <xf numFmtId="41" fontId="8" fillId="0" borderId="2" xfId="0" applyNumberFormat="1" applyFont="1" applyBorder="1"/>
    <xf numFmtId="41" fontId="7" fillId="0" borderId="12" xfId="0" applyNumberFormat="1" applyFont="1" applyBorder="1" applyAlignment="1">
      <alignment vertical="center"/>
    </xf>
    <xf numFmtId="0" fontId="3" fillId="0" borderId="0" xfId="1" applyFont="1" applyAlignment="1">
      <alignment horizont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Alignment="1">
      <alignment horizontal="center" wrapText="1"/>
    </xf>
    <xf numFmtId="0" fontId="11" fillId="0" borderId="0" xfId="0" applyFont="1" applyAlignment="1">
      <alignment horizontal="center"/>
    </xf>
    <xf numFmtId="49" fontId="3" fillId="0" borderId="0" xfId="4" applyNumberFormat="1" applyFont="1" applyAlignment="1">
      <alignment horizontal="left"/>
    </xf>
    <xf numFmtId="49" fontId="4" fillId="0" borderId="2" xfId="4" applyNumberFormat="1" applyFont="1" applyBorder="1" applyAlignment="1">
      <alignment vertical="center" wrapText="1"/>
    </xf>
    <xf numFmtId="49" fontId="3" fillId="0" borderId="2" xfId="4" applyNumberFormat="1" applyFont="1" applyBorder="1" applyAlignment="1">
      <alignment vertical="center" wrapText="1"/>
    </xf>
    <xf numFmtId="49" fontId="6" fillId="0" borderId="0" xfId="4" applyNumberFormat="1" applyFont="1" applyAlignment="1">
      <alignment horizontal="left" vertical="center"/>
    </xf>
    <xf numFmtId="49" fontId="5" fillId="0" borderId="0" xfId="4" applyNumberFormat="1"/>
    <xf numFmtId="49" fontId="0" fillId="0" borderId="0" xfId="0" applyNumberFormat="1"/>
    <xf numFmtId="41" fontId="3" fillId="0" borderId="2" xfId="4" applyNumberFormat="1" applyFont="1" applyBorder="1" applyAlignment="1">
      <alignment horizontal="center" vertical="center"/>
    </xf>
    <xf numFmtId="41" fontId="4" fillId="0" borderId="2" xfId="4" applyNumberFormat="1" applyFont="1" applyBorder="1" applyAlignment="1">
      <alignment horizontal="center" vertical="center"/>
    </xf>
    <xf numFmtId="0" fontId="3" fillId="0" borderId="13" xfId="4" applyFont="1" applyBorder="1" applyAlignment="1">
      <alignment wrapText="1"/>
    </xf>
    <xf numFmtId="0" fontId="3" fillId="0" borderId="5" xfId="4" applyFont="1" applyBorder="1"/>
    <xf numFmtId="164" fontId="3" fillId="0" borderId="5" xfId="3" applyNumberFormat="1" applyFont="1" applyBorder="1"/>
    <xf numFmtId="49" fontId="3" fillId="0" borderId="12" xfId="4" applyNumberFormat="1" applyFont="1" applyBorder="1" applyAlignment="1">
      <alignment horizontal="center"/>
    </xf>
    <xf numFmtId="49" fontId="3" fillId="0" borderId="3" xfId="4" applyNumberFormat="1" applyFont="1" applyBorder="1" applyAlignment="1">
      <alignment horizontal="center"/>
    </xf>
    <xf numFmtId="49" fontId="3" fillId="0" borderId="2" xfId="4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right"/>
    </xf>
    <xf numFmtId="49" fontId="9" fillId="0" borderId="3" xfId="4" applyNumberFormat="1" applyFont="1" applyBorder="1" applyAlignment="1">
      <alignment horizontal="center"/>
    </xf>
    <xf numFmtId="0" fontId="9" fillId="0" borderId="2" xfId="4" applyFont="1" applyBorder="1" applyAlignment="1">
      <alignment wrapText="1"/>
    </xf>
    <xf numFmtId="0" fontId="9" fillId="0" borderId="1" xfId="4" applyFont="1" applyBorder="1"/>
    <xf numFmtId="164" fontId="9" fillId="0" borderId="1" xfId="3" applyNumberFormat="1" applyFont="1" applyBorder="1"/>
    <xf numFmtId="0" fontId="3" fillId="0" borderId="0" xfId="1" applyFont="1"/>
    <xf numFmtId="0" fontId="3" fillId="0" borderId="0" xfId="4" applyFont="1"/>
    <xf numFmtId="0" fontId="3" fillId="0" borderId="2" xfId="4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3" fillId="0" borderId="0" xfId="1" applyFont="1"/>
    <xf numFmtId="0" fontId="15" fillId="0" borderId="0" xfId="1" applyFont="1" applyBorder="1"/>
    <xf numFmtId="0" fontId="3" fillId="0" borderId="0" xfId="1" applyFont="1"/>
    <xf numFmtId="0" fontId="14" fillId="0" borderId="0" xfId="4" applyFont="1" applyAlignment="1">
      <alignment horizontal="left" vertical="center"/>
    </xf>
    <xf numFmtId="0" fontId="15" fillId="0" borderId="0" xfId="1" applyFont="1" applyBorder="1" applyAlignment="1"/>
    <xf numFmtId="0" fontId="3" fillId="0" borderId="0" xfId="4" applyFont="1"/>
    <xf numFmtId="0" fontId="3" fillId="0" borderId="2" xfId="4" applyFont="1" applyBorder="1" applyAlignment="1">
      <alignment horizontal="center" vertical="center"/>
    </xf>
    <xf numFmtId="49" fontId="3" fillId="0" borderId="2" xfId="4" applyNumberFormat="1" applyFont="1" applyBorder="1" applyAlignment="1">
      <alignment horizontal="center" vertical="center" wrapText="1"/>
    </xf>
    <xf numFmtId="0" fontId="15" fillId="0" borderId="15" xfId="1" applyFont="1" applyBorder="1"/>
    <xf numFmtId="0" fontId="16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0" xfId="1" applyNumberFormat="1" applyFont="1" applyAlignment="1">
      <alignment horizontal="center"/>
    </xf>
    <xf numFmtId="164" fontId="3" fillId="0" borderId="14" xfId="3" applyNumberFormat="1" applyFont="1" applyFill="1" applyBorder="1"/>
    <xf numFmtId="0" fontId="3" fillId="0" borderId="0" xfId="4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H14" sqref="H14"/>
    </sheetView>
  </sheetViews>
  <sheetFormatPr defaultRowHeight="15" x14ac:dyDescent="0.25"/>
  <cols>
    <col min="1" max="1" width="7.7109375" style="24" bestFit="1" customWidth="1"/>
    <col min="2" max="2" width="56" bestFit="1" customWidth="1"/>
    <col min="3" max="3" width="6.42578125" customWidth="1"/>
    <col min="4" max="4" width="19.28515625" bestFit="1" customWidth="1"/>
    <col min="5" max="5" width="23.5703125" bestFit="1" customWidth="1"/>
  </cols>
  <sheetData>
    <row r="1" spans="1:5" ht="15.75" x14ac:dyDescent="0.25">
      <c r="A1" s="90" t="s">
        <v>137</v>
      </c>
      <c r="B1" s="90"/>
      <c r="C1" s="90"/>
      <c r="D1" s="90"/>
      <c r="E1" s="90"/>
    </row>
    <row r="2" spans="1:5" x14ac:dyDescent="0.25">
      <c r="A2" s="91"/>
      <c r="B2" s="91"/>
      <c r="C2" s="91"/>
      <c r="D2" s="91"/>
      <c r="E2" s="91"/>
    </row>
    <row r="3" spans="1:5" x14ac:dyDescent="0.25">
      <c r="A3" s="88" t="s">
        <v>136</v>
      </c>
      <c r="B3" s="88"/>
      <c r="C3" s="88"/>
      <c r="D3" s="88"/>
      <c r="E3" s="88"/>
    </row>
    <row r="4" spans="1:5" x14ac:dyDescent="0.25">
      <c r="A4" s="89" t="s">
        <v>131</v>
      </c>
      <c r="B4" s="89"/>
      <c r="C4" s="89"/>
      <c r="D4" s="89"/>
      <c r="E4" s="89"/>
    </row>
    <row r="5" spans="1:5" x14ac:dyDescent="0.25">
      <c r="A5" s="9"/>
      <c r="B5" s="3"/>
      <c r="C5" s="1"/>
      <c r="D5" s="1"/>
      <c r="E5" s="1"/>
    </row>
    <row r="6" spans="1:5" x14ac:dyDescent="0.25">
      <c r="A6" s="20" t="s">
        <v>112</v>
      </c>
      <c r="B6" s="49" t="s">
        <v>2</v>
      </c>
      <c r="C6" s="20" t="s">
        <v>113</v>
      </c>
      <c r="D6" s="20" t="s">
        <v>50</v>
      </c>
      <c r="E6" s="20" t="s">
        <v>51</v>
      </c>
    </row>
    <row r="7" spans="1:5" x14ac:dyDescent="0.25">
      <c r="A7" s="21">
        <v>100</v>
      </c>
      <c r="B7" s="18" t="s">
        <v>3</v>
      </c>
      <c r="C7" s="21"/>
      <c r="D7" s="19">
        <v>2304874210915</v>
      </c>
      <c r="E7" s="19">
        <f>E8+E11+E13+E19+E21+E25</f>
        <v>1939606115524</v>
      </c>
    </row>
    <row r="8" spans="1:5" s="28" customFormat="1" x14ac:dyDescent="0.25">
      <c r="A8" s="35">
        <v>110</v>
      </c>
      <c r="B8" s="32" t="s">
        <v>4</v>
      </c>
      <c r="C8" s="35">
        <v>4</v>
      </c>
      <c r="D8" s="33">
        <v>76420447283</v>
      </c>
      <c r="E8" s="33">
        <f>E9+E10</f>
        <v>210879933269</v>
      </c>
    </row>
    <row r="9" spans="1:5" x14ac:dyDescent="0.25">
      <c r="A9" s="23">
        <v>111</v>
      </c>
      <c r="B9" s="2" t="s">
        <v>5</v>
      </c>
      <c r="C9" s="23"/>
      <c r="D9" s="5">
        <v>76169020288</v>
      </c>
      <c r="E9" s="5">
        <v>58607933269</v>
      </c>
    </row>
    <row r="10" spans="1:5" x14ac:dyDescent="0.25">
      <c r="A10" s="23">
        <v>112</v>
      </c>
      <c r="B10" s="2" t="s">
        <v>6</v>
      </c>
      <c r="C10" s="23"/>
      <c r="D10" s="5">
        <v>251426995</v>
      </c>
      <c r="E10" s="5">
        <v>152272000000</v>
      </c>
    </row>
    <row r="11" spans="1:5" s="28" customFormat="1" x14ac:dyDescent="0.25">
      <c r="A11" s="35">
        <v>120</v>
      </c>
      <c r="B11" s="32" t="s">
        <v>7</v>
      </c>
      <c r="C11" s="35">
        <v>5</v>
      </c>
      <c r="D11" s="33">
        <v>1857747291700</v>
      </c>
      <c r="E11" s="33">
        <f>E12</f>
        <v>1418345291700</v>
      </c>
    </row>
    <row r="12" spans="1:5" x14ac:dyDescent="0.25">
      <c r="A12" s="23">
        <v>123</v>
      </c>
      <c r="B12" s="2" t="s">
        <v>8</v>
      </c>
      <c r="C12" s="23"/>
      <c r="D12" s="5">
        <v>1857747291700</v>
      </c>
      <c r="E12" s="5">
        <v>1418345291700</v>
      </c>
    </row>
    <row r="13" spans="1:5" s="28" customFormat="1" x14ac:dyDescent="0.25">
      <c r="A13" s="35">
        <v>130</v>
      </c>
      <c r="B13" s="36" t="s">
        <v>9</v>
      </c>
      <c r="C13" s="25">
        <v>6</v>
      </c>
      <c r="D13" s="33">
        <v>103678553947</v>
      </c>
      <c r="E13" s="33">
        <f>E14+E16+E17+E18</f>
        <v>79649101861</v>
      </c>
    </row>
    <row r="14" spans="1:5" x14ac:dyDescent="0.25">
      <c r="A14" s="23">
        <v>131</v>
      </c>
      <c r="B14" s="6" t="s">
        <v>10</v>
      </c>
      <c r="C14" s="23"/>
      <c r="D14" s="5">
        <v>33690837471</v>
      </c>
      <c r="E14" s="10">
        <f>E15</f>
        <v>33528544315</v>
      </c>
    </row>
    <row r="15" spans="1:5" s="28" customFormat="1" x14ac:dyDescent="0.25">
      <c r="A15" s="25">
        <v>131.1</v>
      </c>
      <c r="B15" s="26" t="s">
        <v>11</v>
      </c>
      <c r="C15" s="25"/>
      <c r="D15" s="10">
        <v>33690837471</v>
      </c>
      <c r="E15" s="27">
        <v>33528544315</v>
      </c>
    </row>
    <row r="16" spans="1:5" x14ac:dyDescent="0.25">
      <c r="A16" s="23">
        <v>132</v>
      </c>
      <c r="B16" s="6" t="s">
        <v>12</v>
      </c>
      <c r="C16" s="23"/>
      <c r="D16" s="5">
        <v>870658687</v>
      </c>
      <c r="E16" s="5">
        <v>1649546637</v>
      </c>
    </row>
    <row r="17" spans="1:5" x14ac:dyDescent="0.25">
      <c r="A17" s="23">
        <v>136</v>
      </c>
      <c r="B17" s="6" t="s">
        <v>52</v>
      </c>
      <c r="C17" s="23"/>
      <c r="D17" s="5">
        <v>74809706014</v>
      </c>
      <c r="E17" s="5">
        <v>50813862592</v>
      </c>
    </row>
    <row r="18" spans="1:5" x14ac:dyDescent="0.25">
      <c r="A18" s="23">
        <v>137</v>
      </c>
      <c r="B18" s="6" t="s">
        <v>111</v>
      </c>
      <c r="C18" s="23"/>
      <c r="D18" s="5">
        <v>-5692648255</v>
      </c>
      <c r="E18" s="5">
        <v>-6342851683</v>
      </c>
    </row>
    <row r="19" spans="1:5" s="28" customFormat="1" x14ac:dyDescent="0.25">
      <c r="A19" s="35">
        <v>140</v>
      </c>
      <c r="B19" s="36" t="s">
        <v>13</v>
      </c>
      <c r="C19" s="25"/>
      <c r="D19" s="33">
        <v>2709186521</v>
      </c>
      <c r="E19" s="33">
        <f>E20</f>
        <v>3461175901</v>
      </c>
    </row>
    <row r="20" spans="1:5" x14ac:dyDescent="0.25">
      <c r="A20" s="23">
        <v>141</v>
      </c>
      <c r="B20" s="6" t="s">
        <v>53</v>
      </c>
      <c r="C20" s="23"/>
      <c r="D20" s="5">
        <v>2709186521</v>
      </c>
      <c r="E20" s="5">
        <v>3461175901</v>
      </c>
    </row>
    <row r="21" spans="1:5" s="28" customFormat="1" x14ac:dyDescent="0.25">
      <c r="A21" s="35">
        <v>150</v>
      </c>
      <c r="B21" s="36" t="s">
        <v>14</v>
      </c>
      <c r="C21" s="25"/>
      <c r="D21" s="33">
        <v>2709186521</v>
      </c>
      <c r="E21" s="33">
        <f>E22</f>
        <v>150562095208</v>
      </c>
    </row>
    <row r="22" spans="1:5" x14ac:dyDescent="0.25">
      <c r="A22" s="23">
        <v>151</v>
      </c>
      <c r="B22" s="6" t="s">
        <v>15</v>
      </c>
      <c r="C22" s="23"/>
      <c r="D22" s="5">
        <v>175917518535</v>
      </c>
      <c r="E22" s="10">
        <f>E23+E24</f>
        <v>150562095208</v>
      </c>
    </row>
    <row r="23" spans="1:5" s="28" customFormat="1" x14ac:dyDescent="0.25">
      <c r="A23" s="25">
        <v>151.1</v>
      </c>
      <c r="B23" s="26" t="s">
        <v>16</v>
      </c>
      <c r="C23" s="25">
        <v>7</v>
      </c>
      <c r="D23" s="27">
        <v>175696723745</v>
      </c>
      <c r="E23" s="27">
        <v>150562095208</v>
      </c>
    </row>
    <row r="24" spans="1:5" s="28" customFormat="1" x14ac:dyDescent="0.25">
      <c r="A24" s="25">
        <v>151.19999999999999</v>
      </c>
      <c r="B24" s="26" t="s">
        <v>17</v>
      </c>
      <c r="C24" s="25"/>
      <c r="D24" s="27">
        <v>220794790</v>
      </c>
      <c r="E24" s="27">
        <v>0</v>
      </c>
    </row>
    <row r="25" spans="1:5" s="28" customFormat="1" x14ac:dyDescent="0.25">
      <c r="A25" s="35">
        <v>190</v>
      </c>
      <c r="B25" s="36" t="s">
        <v>18</v>
      </c>
      <c r="C25" s="25">
        <v>16.100000000000001</v>
      </c>
      <c r="D25" s="33">
        <v>88401212929</v>
      </c>
      <c r="E25" s="33">
        <f>E26+E27</f>
        <v>76708517585</v>
      </c>
    </row>
    <row r="26" spans="1:5" s="28" customFormat="1" x14ac:dyDescent="0.25">
      <c r="A26" s="25">
        <v>191</v>
      </c>
      <c r="B26" s="26" t="s">
        <v>54</v>
      </c>
      <c r="C26" s="25"/>
      <c r="D26" s="27">
        <v>42525511489</v>
      </c>
      <c r="E26" s="27">
        <v>38120964499</v>
      </c>
    </row>
    <row r="27" spans="1:5" s="28" customFormat="1" x14ac:dyDescent="0.25">
      <c r="A27" s="25">
        <v>192</v>
      </c>
      <c r="B27" s="26" t="s">
        <v>55</v>
      </c>
      <c r="C27" s="25"/>
      <c r="D27" s="27">
        <v>45875701440</v>
      </c>
      <c r="E27" s="27">
        <v>38587553086</v>
      </c>
    </row>
    <row r="28" spans="1:5" x14ac:dyDescent="0.25">
      <c r="A28" s="22">
        <v>200</v>
      </c>
      <c r="B28" s="7" t="s">
        <v>19</v>
      </c>
      <c r="C28" s="22"/>
      <c r="D28" s="4">
        <v>178232905293</v>
      </c>
      <c r="E28" s="4">
        <f>E29+E33+E42+E44+E40</f>
        <v>200501122067</v>
      </c>
    </row>
    <row r="29" spans="1:5" s="34" customFormat="1" x14ac:dyDescent="0.25">
      <c r="A29" s="31">
        <v>210</v>
      </c>
      <c r="B29" s="32" t="s">
        <v>20</v>
      </c>
      <c r="C29" s="35"/>
      <c r="D29" s="33">
        <v>7091670829</v>
      </c>
      <c r="E29" s="33">
        <f>E30</f>
        <v>7004432629</v>
      </c>
    </row>
    <row r="30" spans="1:5" x14ac:dyDescent="0.25">
      <c r="A30" s="23">
        <v>216</v>
      </c>
      <c r="B30" s="6" t="s">
        <v>56</v>
      </c>
      <c r="C30" s="23"/>
      <c r="D30" s="5">
        <v>7091670829</v>
      </c>
      <c r="E30" s="10">
        <f>E31+E32</f>
        <v>7004432629</v>
      </c>
    </row>
    <row r="31" spans="1:5" s="28" customFormat="1" x14ac:dyDescent="0.25">
      <c r="A31" s="25">
        <v>216.1</v>
      </c>
      <c r="B31" s="26" t="s">
        <v>57</v>
      </c>
      <c r="C31" s="25">
        <v>8</v>
      </c>
      <c r="D31" s="27">
        <v>6000000000</v>
      </c>
      <c r="E31" s="27">
        <v>6000000000</v>
      </c>
    </row>
    <row r="32" spans="1:5" s="28" customFormat="1" x14ac:dyDescent="0.25">
      <c r="A32" s="25">
        <v>216.2</v>
      </c>
      <c r="B32" s="26" t="s">
        <v>58</v>
      </c>
      <c r="C32" s="25"/>
      <c r="D32" s="27">
        <v>1091670829</v>
      </c>
      <c r="E32" s="27">
        <v>1004432629</v>
      </c>
    </row>
    <row r="33" spans="1:5" s="34" customFormat="1" x14ac:dyDescent="0.25">
      <c r="A33" s="35">
        <v>220</v>
      </c>
      <c r="B33" s="36" t="s">
        <v>21</v>
      </c>
      <c r="C33" s="35"/>
      <c r="D33" s="33">
        <v>124126522406</v>
      </c>
      <c r="E33" s="33">
        <f>E34+E37</f>
        <v>129320715300</v>
      </c>
    </row>
    <row r="34" spans="1:5" x14ac:dyDescent="0.25">
      <c r="A34" s="23">
        <v>221</v>
      </c>
      <c r="B34" s="6" t="s">
        <v>22</v>
      </c>
      <c r="C34" s="23">
        <v>9</v>
      </c>
      <c r="D34" s="5">
        <v>63846709426</v>
      </c>
      <c r="E34" s="10">
        <f>E35+E36</f>
        <v>68652860891</v>
      </c>
    </row>
    <row r="35" spans="1:5" s="28" customFormat="1" x14ac:dyDescent="0.25">
      <c r="A35" s="25">
        <v>222</v>
      </c>
      <c r="B35" s="26" t="s">
        <v>23</v>
      </c>
      <c r="C35" s="25"/>
      <c r="D35" s="27">
        <v>118976735173</v>
      </c>
      <c r="E35" s="27">
        <v>119233106764</v>
      </c>
    </row>
    <row r="36" spans="1:5" s="28" customFormat="1" x14ac:dyDescent="0.25">
      <c r="A36" s="25">
        <v>223</v>
      </c>
      <c r="B36" s="26" t="s">
        <v>24</v>
      </c>
      <c r="C36" s="25"/>
      <c r="D36" s="27">
        <v>-55130025747</v>
      </c>
      <c r="E36" s="27">
        <v>-50580245873</v>
      </c>
    </row>
    <row r="37" spans="1:5" x14ac:dyDescent="0.25">
      <c r="A37" s="23">
        <v>227</v>
      </c>
      <c r="B37" s="6" t="s">
        <v>59</v>
      </c>
      <c r="C37" s="23">
        <v>10</v>
      </c>
      <c r="D37" s="5">
        <v>60279812980</v>
      </c>
      <c r="E37" s="10">
        <f>E38+E39</f>
        <v>60667854409</v>
      </c>
    </row>
    <row r="38" spans="1:5" s="28" customFormat="1" x14ac:dyDescent="0.25">
      <c r="A38" s="25">
        <v>228</v>
      </c>
      <c r="B38" s="26" t="s">
        <v>23</v>
      </c>
      <c r="C38" s="25"/>
      <c r="D38" s="27">
        <v>65634778877</v>
      </c>
      <c r="E38" s="27">
        <v>65634778877</v>
      </c>
    </row>
    <row r="39" spans="1:5" s="28" customFormat="1" x14ac:dyDescent="0.25">
      <c r="A39" s="25">
        <v>229</v>
      </c>
      <c r="B39" s="26" t="s">
        <v>24</v>
      </c>
      <c r="C39" s="25"/>
      <c r="D39" s="27">
        <v>-5354965897</v>
      </c>
      <c r="E39" s="27">
        <v>-4966924468</v>
      </c>
    </row>
    <row r="40" spans="1:5" s="34" customFormat="1" x14ac:dyDescent="0.25">
      <c r="A40" s="35">
        <v>240</v>
      </c>
      <c r="B40" s="38" t="s">
        <v>60</v>
      </c>
      <c r="C40" s="35"/>
      <c r="D40" s="45">
        <v>0</v>
      </c>
      <c r="E40" s="45">
        <f>E41</f>
        <v>0</v>
      </c>
    </row>
    <row r="41" spans="1:5" s="28" customFormat="1" x14ac:dyDescent="0.25">
      <c r="A41" s="25">
        <v>242</v>
      </c>
      <c r="B41" s="37" t="s">
        <v>61</v>
      </c>
      <c r="C41" s="25"/>
      <c r="D41" s="46">
        <v>0</v>
      </c>
      <c r="E41" s="46">
        <v>0</v>
      </c>
    </row>
    <row r="42" spans="1:5" s="34" customFormat="1" x14ac:dyDescent="0.25">
      <c r="A42" s="35">
        <v>250</v>
      </c>
      <c r="B42" s="36" t="s">
        <v>62</v>
      </c>
      <c r="C42" s="35"/>
      <c r="D42" s="33">
        <v>43500058302</v>
      </c>
      <c r="E42" s="33">
        <f>E43</f>
        <v>60000058302</v>
      </c>
    </row>
    <row r="43" spans="1:5" x14ac:dyDescent="0.25">
      <c r="A43" s="23">
        <v>255</v>
      </c>
      <c r="B43" s="2" t="s">
        <v>8</v>
      </c>
      <c r="C43" s="23">
        <v>5</v>
      </c>
      <c r="D43" s="5">
        <v>43500058302</v>
      </c>
      <c r="E43" s="5">
        <v>60000058302</v>
      </c>
    </row>
    <row r="44" spans="1:5" s="34" customFormat="1" x14ac:dyDescent="0.25">
      <c r="A44" s="35">
        <v>260</v>
      </c>
      <c r="B44" s="36" t="s">
        <v>25</v>
      </c>
      <c r="C44" s="35"/>
      <c r="D44" s="33">
        <v>3514653756</v>
      </c>
      <c r="E44" s="33">
        <f>E45</f>
        <v>4175915836</v>
      </c>
    </row>
    <row r="45" spans="1:5" ht="15.75" thickBot="1" x14ac:dyDescent="0.3">
      <c r="A45" s="39">
        <v>261</v>
      </c>
      <c r="B45" s="40" t="s">
        <v>26</v>
      </c>
      <c r="C45" s="39">
        <v>11</v>
      </c>
      <c r="D45" s="41">
        <v>3514653756</v>
      </c>
      <c r="E45" s="41">
        <v>4175915836</v>
      </c>
    </row>
    <row r="46" spans="1:5" ht="15.75" thickBot="1" x14ac:dyDescent="0.3">
      <c r="A46" s="47">
        <v>270</v>
      </c>
      <c r="B46" s="43" t="s">
        <v>27</v>
      </c>
      <c r="C46" s="50"/>
      <c r="D46" s="44">
        <v>2483107116208</v>
      </c>
      <c r="E46" s="44">
        <f>E28+E7</f>
        <v>2140107237591</v>
      </c>
    </row>
    <row r="47" spans="1:5" x14ac:dyDescent="0.25">
      <c r="A47" s="42"/>
      <c r="B47" s="48" t="s">
        <v>28</v>
      </c>
      <c r="C47" s="42"/>
      <c r="D47" s="19"/>
      <c r="E47" s="19"/>
    </row>
    <row r="48" spans="1:5" x14ac:dyDescent="0.25">
      <c r="A48" s="22">
        <v>300</v>
      </c>
      <c r="B48" s="7" t="s">
        <v>63</v>
      </c>
      <c r="C48" s="22"/>
      <c r="D48" s="19">
        <v>1626582022515</v>
      </c>
      <c r="E48" s="4">
        <f>E49</f>
        <v>1391427506851</v>
      </c>
    </row>
    <row r="49" spans="1:5" s="28" customFormat="1" x14ac:dyDescent="0.25">
      <c r="A49" s="35">
        <v>310</v>
      </c>
      <c r="B49" s="36" t="s">
        <v>29</v>
      </c>
      <c r="C49" s="25"/>
      <c r="D49" s="19">
        <v>1626582022515</v>
      </c>
      <c r="E49" s="33">
        <f>E50+SUM(E53:E59)</f>
        <v>1391427506851</v>
      </c>
    </row>
    <row r="50" spans="1:5" x14ac:dyDescent="0.25">
      <c r="A50" s="23">
        <v>311</v>
      </c>
      <c r="B50" s="6" t="s">
        <v>30</v>
      </c>
      <c r="C50" s="23">
        <v>12</v>
      </c>
      <c r="D50" s="4">
        <v>89027022153</v>
      </c>
      <c r="E50" s="10">
        <f>E51+E52</f>
        <v>63314674539</v>
      </c>
    </row>
    <row r="51" spans="1:5" s="28" customFormat="1" x14ac:dyDescent="0.25">
      <c r="A51" s="25">
        <v>311.10000000000002</v>
      </c>
      <c r="B51" s="26" t="s">
        <v>31</v>
      </c>
      <c r="C51" s="25"/>
      <c r="D51" s="33">
        <v>87688441359</v>
      </c>
      <c r="E51" s="27">
        <v>62205879327</v>
      </c>
    </row>
    <row r="52" spans="1:5" s="28" customFormat="1" x14ac:dyDescent="0.25">
      <c r="A52" s="25">
        <v>311.2</v>
      </c>
      <c r="B52" s="26" t="s">
        <v>32</v>
      </c>
      <c r="C52" s="25"/>
      <c r="D52" s="5">
        <v>1338580794</v>
      </c>
      <c r="E52" s="27">
        <v>1108795212</v>
      </c>
    </row>
    <row r="53" spans="1:5" x14ac:dyDescent="0.25">
      <c r="A53" s="23">
        <v>313</v>
      </c>
      <c r="B53" s="6" t="s">
        <v>33</v>
      </c>
      <c r="C53" s="23">
        <v>13</v>
      </c>
      <c r="D53" s="27">
        <v>21444174190</v>
      </c>
      <c r="E53" s="5">
        <v>17462788121</v>
      </c>
    </row>
    <row r="54" spans="1:5" x14ac:dyDescent="0.25">
      <c r="A54" s="23">
        <v>314</v>
      </c>
      <c r="B54" s="6" t="s">
        <v>34</v>
      </c>
      <c r="C54" s="23"/>
      <c r="D54" s="5">
        <v>124488056367</v>
      </c>
      <c r="E54" s="5">
        <v>98992012849</v>
      </c>
    </row>
    <row r="55" spans="1:5" s="29" customFormat="1" x14ac:dyDescent="0.25">
      <c r="A55" s="23">
        <v>318.10000000000002</v>
      </c>
      <c r="B55" s="11" t="s">
        <v>35</v>
      </c>
      <c r="C55" s="23"/>
      <c r="D55" s="5">
        <v>9143899780</v>
      </c>
      <c r="E55" s="10">
        <v>11661563486</v>
      </c>
    </row>
    <row r="56" spans="1:5" s="29" customFormat="1" x14ac:dyDescent="0.25">
      <c r="A56" s="23">
        <v>318.2</v>
      </c>
      <c r="B56" s="11" t="s">
        <v>36</v>
      </c>
      <c r="C56" s="23">
        <v>15</v>
      </c>
      <c r="D56" s="10">
        <v>11678369400</v>
      </c>
      <c r="E56" s="10">
        <v>10625186519</v>
      </c>
    </row>
    <row r="57" spans="1:5" x14ac:dyDescent="0.25">
      <c r="A57" s="23">
        <v>319</v>
      </c>
      <c r="B57" s="6" t="s">
        <v>37</v>
      </c>
      <c r="C57" s="23">
        <v>14</v>
      </c>
      <c r="D57" s="5">
        <v>7359568201</v>
      </c>
      <c r="E57" s="5">
        <v>12786385837</v>
      </c>
    </row>
    <row r="58" spans="1:5" x14ac:dyDescent="0.25">
      <c r="A58" s="23">
        <v>322</v>
      </c>
      <c r="B58" s="6" t="s">
        <v>38</v>
      </c>
      <c r="C58" s="23"/>
      <c r="D58" s="5">
        <v>70313871129</v>
      </c>
      <c r="E58" s="5">
        <v>37142924990</v>
      </c>
    </row>
    <row r="59" spans="1:5" s="29" customFormat="1" x14ac:dyDescent="0.25">
      <c r="A59" s="23">
        <v>329</v>
      </c>
      <c r="B59" s="11" t="s">
        <v>64</v>
      </c>
      <c r="C59" s="23"/>
      <c r="D59" s="10">
        <v>1293127061295</v>
      </c>
      <c r="E59" s="10">
        <f>E60+E61+E62</f>
        <v>1139441970510</v>
      </c>
    </row>
    <row r="60" spans="1:5" s="28" customFormat="1" x14ac:dyDescent="0.25">
      <c r="A60" s="25">
        <v>329.1</v>
      </c>
      <c r="B60" s="26" t="s">
        <v>67</v>
      </c>
      <c r="C60" s="25" t="s">
        <v>81</v>
      </c>
      <c r="D60" s="27">
        <v>1016114711949</v>
      </c>
      <c r="E60" s="27">
        <v>877482672877</v>
      </c>
    </row>
    <row r="61" spans="1:5" s="28" customFormat="1" x14ac:dyDescent="0.25">
      <c r="A61" s="25">
        <v>329.2</v>
      </c>
      <c r="B61" s="26" t="s">
        <v>65</v>
      </c>
      <c r="C61" s="25" t="s">
        <v>82</v>
      </c>
      <c r="D61" s="27">
        <v>176471466795</v>
      </c>
      <c r="E61" s="27">
        <v>173504918920</v>
      </c>
    </row>
    <row r="62" spans="1:5" s="28" customFormat="1" x14ac:dyDescent="0.25">
      <c r="A62" s="25">
        <v>329.3</v>
      </c>
      <c r="B62" s="26" t="s">
        <v>66</v>
      </c>
      <c r="C62" s="25">
        <v>16.2</v>
      </c>
      <c r="D62" s="27">
        <v>100540882551</v>
      </c>
      <c r="E62" s="27">
        <v>88454378713</v>
      </c>
    </row>
    <row r="63" spans="1:5" x14ac:dyDescent="0.25">
      <c r="A63" s="22">
        <v>400</v>
      </c>
      <c r="B63" s="7" t="s">
        <v>68</v>
      </c>
      <c r="C63" s="23"/>
      <c r="D63" s="4">
        <v>856525093693</v>
      </c>
      <c r="E63" s="4">
        <f>E64</f>
        <v>748679730740</v>
      </c>
    </row>
    <row r="64" spans="1:5" s="34" customFormat="1" x14ac:dyDescent="0.25">
      <c r="A64" s="35">
        <v>410</v>
      </c>
      <c r="B64" s="36" t="s">
        <v>69</v>
      </c>
      <c r="C64" s="35">
        <v>17</v>
      </c>
      <c r="D64" s="33">
        <v>856525093693</v>
      </c>
      <c r="E64" s="33">
        <f>E65+SUM(E67:E71)</f>
        <v>748679730740</v>
      </c>
    </row>
    <row r="65" spans="1:5" x14ac:dyDescent="0.25">
      <c r="A65" s="23">
        <v>411</v>
      </c>
      <c r="B65" s="11" t="s">
        <v>70</v>
      </c>
      <c r="C65" s="23"/>
      <c r="D65" s="55">
        <v>380000000000</v>
      </c>
      <c r="E65" s="55">
        <f>E66</f>
        <v>380000000000</v>
      </c>
    </row>
    <row r="66" spans="1:5" s="28" customFormat="1" x14ac:dyDescent="0.25">
      <c r="A66" s="25" t="s">
        <v>73</v>
      </c>
      <c r="B66" s="26" t="s">
        <v>80</v>
      </c>
      <c r="C66" s="25"/>
      <c r="D66" s="56">
        <v>380000000000</v>
      </c>
      <c r="E66" s="57">
        <v>380000000000</v>
      </c>
    </row>
    <row r="67" spans="1:5" x14ac:dyDescent="0.25">
      <c r="A67" s="23">
        <v>412</v>
      </c>
      <c r="B67" s="11" t="s">
        <v>71</v>
      </c>
      <c r="C67" s="23"/>
      <c r="D67" s="5">
        <v>12000000000</v>
      </c>
      <c r="E67" s="54">
        <v>12000000000</v>
      </c>
    </row>
    <row r="68" spans="1:5" x14ac:dyDescent="0.25">
      <c r="A68" s="23">
        <v>415</v>
      </c>
      <c r="B68" s="53" t="s">
        <v>39</v>
      </c>
      <c r="C68" s="23"/>
      <c r="D68" s="27">
        <v>-13898400000</v>
      </c>
      <c r="E68" s="27">
        <v>-13898400000</v>
      </c>
    </row>
    <row r="69" spans="1:5" x14ac:dyDescent="0.25">
      <c r="A69" s="23">
        <v>417</v>
      </c>
      <c r="B69" s="11" t="s">
        <v>76</v>
      </c>
      <c r="C69" s="23"/>
      <c r="D69" s="10">
        <v>176133188964</v>
      </c>
      <c r="E69" s="5">
        <v>124633188964</v>
      </c>
    </row>
    <row r="70" spans="1:5" x14ac:dyDescent="0.25">
      <c r="A70" s="23">
        <v>419</v>
      </c>
      <c r="B70" s="37" t="s">
        <v>77</v>
      </c>
      <c r="C70" s="23"/>
      <c r="D70" s="10">
        <v>38000000000</v>
      </c>
      <c r="E70" s="10">
        <v>38000000000</v>
      </c>
    </row>
    <row r="71" spans="1:5" x14ac:dyDescent="0.25">
      <c r="A71" s="23">
        <v>421</v>
      </c>
      <c r="B71" s="11" t="s">
        <v>72</v>
      </c>
      <c r="C71" s="23"/>
      <c r="D71" s="41">
        <v>264290304729</v>
      </c>
      <c r="E71" s="41">
        <f>E72+E73</f>
        <v>207944941776</v>
      </c>
    </row>
    <row r="72" spans="1:5" s="28" customFormat="1" x14ac:dyDescent="0.25">
      <c r="A72" s="25" t="s">
        <v>74</v>
      </c>
      <c r="B72" s="26" t="s">
        <v>78</v>
      </c>
      <c r="C72" s="58"/>
      <c r="D72" s="60">
        <v>56344507044</v>
      </c>
      <c r="E72" s="60">
        <v>36146591844</v>
      </c>
    </row>
    <row r="73" spans="1:5" s="28" customFormat="1" ht="15.75" thickBot="1" x14ac:dyDescent="0.3">
      <c r="A73" s="25" t="s">
        <v>75</v>
      </c>
      <c r="B73" s="26" t="s">
        <v>79</v>
      </c>
      <c r="C73" s="25"/>
      <c r="D73" s="61">
        <v>207045797685</v>
      </c>
      <c r="E73" s="59">
        <v>171798349932</v>
      </c>
    </row>
    <row r="74" spans="1:5" ht="15.75" thickBot="1" x14ac:dyDescent="0.3">
      <c r="A74" s="47">
        <v>440</v>
      </c>
      <c r="B74" s="51" t="s">
        <v>40</v>
      </c>
      <c r="C74" s="52"/>
      <c r="D74" s="44">
        <v>2483107116208</v>
      </c>
      <c r="E74" s="44">
        <f>E63+E48</f>
        <v>2140107237591</v>
      </c>
    </row>
  </sheetData>
  <mergeCells count="4">
    <mergeCell ref="A3:E3"/>
    <mergeCell ref="A4:E4"/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13" sqref="E13"/>
    </sheetView>
  </sheetViews>
  <sheetFormatPr defaultRowHeight="15" x14ac:dyDescent="0.25"/>
  <cols>
    <col min="1" max="1" width="5.140625" style="65" bestFit="1" customWidth="1"/>
    <col min="2" max="2" width="73.28515625" style="71" bestFit="1" customWidth="1"/>
    <col min="3" max="4" width="15.5703125" bestFit="1" customWidth="1"/>
    <col min="5" max="6" width="17" bestFit="1" customWidth="1"/>
  </cols>
  <sheetData>
    <row r="1" spans="1:6" ht="15.75" x14ac:dyDescent="0.25">
      <c r="A1" s="93" t="s">
        <v>138</v>
      </c>
      <c r="B1" s="93"/>
      <c r="C1" s="93"/>
      <c r="D1" s="93"/>
      <c r="E1" s="93"/>
      <c r="F1" s="93"/>
    </row>
    <row r="2" spans="1:6" x14ac:dyDescent="0.25">
      <c r="A2" s="94" t="s">
        <v>0</v>
      </c>
      <c r="B2" s="94"/>
      <c r="C2" s="94"/>
      <c r="D2" s="94"/>
      <c r="E2" s="94"/>
      <c r="F2" s="94"/>
    </row>
    <row r="3" spans="1:6" x14ac:dyDescent="0.25">
      <c r="A3" s="92" t="s">
        <v>134</v>
      </c>
      <c r="B3" s="92"/>
      <c r="C3" s="92"/>
      <c r="D3" s="92"/>
      <c r="E3" s="92"/>
      <c r="F3" s="92"/>
    </row>
    <row r="4" spans="1:6" x14ac:dyDescent="0.25">
      <c r="A4" s="89"/>
      <c r="B4" s="89"/>
      <c r="C4" s="89"/>
      <c r="D4" s="89"/>
      <c r="E4" s="89"/>
      <c r="F4" s="89"/>
    </row>
    <row r="5" spans="1:6" ht="16.149999999999999" customHeight="1" x14ac:dyDescent="0.25">
      <c r="A5" s="62"/>
      <c r="B5" s="66"/>
      <c r="C5" s="8"/>
      <c r="D5" s="8"/>
      <c r="E5" s="8"/>
      <c r="F5" s="8"/>
    </row>
    <row r="6" spans="1:6" ht="24.6" customHeight="1" x14ac:dyDescent="0.25">
      <c r="A6" s="95" t="s">
        <v>112</v>
      </c>
      <c r="B6" s="96" t="s">
        <v>1</v>
      </c>
      <c r="C6" s="104" t="s">
        <v>133</v>
      </c>
      <c r="D6" s="104"/>
      <c r="E6" s="105" t="s">
        <v>132</v>
      </c>
      <c r="F6" s="105"/>
    </row>
    <row r="7" spans="1:6" s="30" customFormat="1" ht="18.75" customHeight="1" x14ac:dyDescent="0.25">
      <c r="A7" s="95"/>
      <c r="B7" s="96"/>
      <c r="C7" s="15" t="s">
        <v>125</v>
      </c>
      <c r="D7" s="15" t="s">
        <v>126</v>
      </c>
      <c r="E7" s="15" t="s">
        <v>125</v>
      </c>
      <c r="F7" s="15" t="s">
        <v>126</v>
      </c>
    </row>
    <row r="8" spans="1:6" s="30" customFormat="1" x14ac:dyDescent="0.25">
      <c r="A8" s="63">
        <v>10</v>
      </c>
      <c r="B8" s="67" t="s">
        <v>139</v>
      </c>
      <c r="C8" s="73">
        <v>352160766969</v>
      </c>
      <c r="D8" s="73">
        <v>260525097419</v>
      </c>
      <c r="E8" s="73">
        <v>1090041737014</v>
      </c>
      <c r="F8" s="73">
        <v>867216296982</v>
      </c>
    </row>
    <row r="9" spans="1:6" x14ac:dyDescent="0.25">
      <c r="A9" s="63">
        <v>12</v>
      </c>
      <c r="B9" s="67" t="s">
        <v>115</v>
      </c>
      <c r="C9" s="73">
        <v>31267306044</v>
      </c>
      <c r="D9" s="73">
        <v>24970770825</v>
      </c>
      <c r="E9" s="73">
        <v>87836692091</v>
      </c>
      <c r="F9" s="73">
        <v>69898246407</v>
      </c>
    </row>
    <row r="10" spans="1:6" x14ac:dyDescent="0.25">
      <c r="A10" s="63">
        <v>13</v>
      </c>
      <c r="B10" s="67" t="s">
        <v>116</v>
      </c>
      <c r="C10" s="73">
        <v>5985921</v>
      </c>
      <c r="D10" s="73">
        <v>57752899</v>
      </c>
      <c r="E10" s="73">
        <v>297299606</v>
      </c>
      <c r="F10" s="73">
        <v>304912374</v>
      </c>
    </row>
    <row r="11" spans="1:6" s="30" customFormat="1" x14ac:dyDescent="0.25">
      <c r="A11" s="63">
        <v>20</v>
      </c>
      <c r="B11" s="67" t="s">
        <v>117</v>
      </c>
      <c r="C11" s="73">
        <v>188923090273</v>
      </c>
      <c r="D11" s="73">
        <v>163972695256</v>
      </c>
      <c r="E11" s="73">
        <v>552016747337</v>
      </c>
      <c r="F11" s="73">
        <v>490462485998</v>
      </c>
    </row>
    <row r="12" spans="1:6" s="30" customFormat="1" x14ac:dyDescent="0.25">
      <c r="A12" s="63">
        <v>22</v>
      </c>
      <c r="B12" s="67" t="s">
        <v>118</v>
      </c>
      <c r="C12" s="73">
        <v>6925643</v>
      </c>
      <c r="D12" s="73">
        <v>8670000</v>
      </c>
      <c r="E12" s="73">
        <v>18514823</v>
      </c>
      <c r="F12" s="73">
        <v>32908521</v>
      </c>
    </row>
    <row r="13" spans="1:6" s="30" customFormat="1" x14ac:dyDescent="0.25">
      <c r="A13" s="63">
        <v>23</v>
      </c>
      <c r="B13" s="67" t="s">
        <v>119</v>
      </c>
      <c r="C13" s="73">
        <v>102226064904</v>
      </c>
      <c r="D13" s="73">
        <v>87110072455</v>
      </c>
      <c r="E13" s="73">
        <v>366140103487</v>
      </c>
      <c r="F13" s="73">
        <v>292267151618</v>
      </c>
    </row>
    <row r="14" spans="1:6" s="30" customFormat="1" x14ac:dyDescent="0.25">
      <c r="A14" s="63">
        <v>24</v>
      </c>
      <c r="B14" s="67" t="s">
        <v>120</v>
      </c>
      <c r="C14" s="73">
        <v>4185</v>
      </c>
      <c r="D14" s="73">
        <v>45429498</v>
      </c>
      <c r="E14" s="73">
        <v>27492766</v>
      </c>
      <c r="F14" s="73">
        <v>50647770</v>
      </c>
    </row>
    <row r="15" spans="1:6" s="30" customFormat="1" x14ac:dyDescent="0.25">
      <c r="A15" s="15">
        <v>50</v>
      </c>
      <c r="B15" s="68" t="s">
        <v>121</v>
      </c>
      <c r="C15" s="72">
        <v>92277973929</v>
      </c>
      <c r="D15" s="72">
        <v>34416753934</v>
      </c>
      <c r="E15" s="72">
        <v>259972298</v>
      </c>
      <c r="F15" s="72">
        <v>154606261856</v>
      </c>
    </row>
    <row r="16" spans="1:6" s="30" customFormat="1" x14ac:dyDescent="0.25">
      <c r="A16" s="15">
        <v>51</v>
      </c>
      <c r="B16" s="68" t="s">
        <v>122</v>
      </c>
      <c r="C16" s="72">
        <v>18464595623</v>
      </c>
      <c r="D16" s="72">
        <v>6901436527</v>
      </c>
      <c r="E16" s="72">
        <v>52027072613</v>
      </c>
      <c r="F16" s="72">
        <v>30958381562</v>
      </c>
    </row>
    <row r="17" spans="1:6" x14ac:dyDescent="0.25">
      <c r="A17" s="15">
        <v>60</v>
      </c>
      <c r="B17" s="68" t="s">
        <v>123</v>
      </c>
      <c r="C17" s="72">
        <v>73813378306</v>
      </c>
      <c r="D17" s="72">
        <v>27515317407</v>
      </c>
      <c r="E17" s="72">
        <v>207945797685</v>
      </c>
      <c r="F17" s="72">
        <v>123647880294</v>
      </c>
    </row>
    <row r="18" spans="1:6" x14ac:dyDescent="0.25">
      <c r="A18" s="15">
        <v>70</v>
      </c>
      <c r="B18" s="68" t="s">
        <v>124</v>
      </c>
      <c r="C18" s="72">
        <v>0</v>
      </c>
      <c r="D18" s="72">
        <v>0</v>
      </c>
      <c r="E18" s="72">
        <v>0</v>
      </c>
      <c r="F18" s="72">
        <v>0</v>
      </c>
    </row>
    <row r="19" spans="1:6" ht="15.75" x14ac:dyDescent="0.25">
      <c r="A19" s="64"/>
      <c r="B19" s="69"/>
      <c r="C19" s="8"/>
      <c r="D19" s="8"/>
      <c r="E19" s="8"/>
      <c r="F19" s="8"/>
    </row>
    <row r="20" spans="1:6" ht="15.75" x14ac:dyDescent="0.25">
      <c r="A20" s="64"/>
      <c r="B20" s="69"/>
      <c r="C20" s="8"/>
      <c r="D20" s="8"/>
      <c r="E20" s="8"/>
      <c r="F20" s="8"/>
    </row>
    <row r="21" spans="1:6" ht="15.75" x14ac:dyDescent="0.25">
      <c r="A21" s="64"/>
      <c r="B21" s="69"/>
      <c r="C21" s="8"/>
      <c r="D21" s="8"/>
      <c r="E21" s="8"/>
      <c r="F21" s="8"/>
    </row>
    <row r="22" spans="1:6" ht="15.75" x14ac:dyDescent="0.25">
      <c r="A22" s="64"/>
      <c r="B22" s="69"/>
      <c r="C22" s="8"/>
      <c r="D22" s="8"/>
      <c r="E22" s="8"/>
      <c r="F22" s="8"/>
    </row>
    <row r="23" spans="1:6" ht="15.75" x14ac:dyDescent="0.25">
      <c r="A23" s="64"/>
      <c r="B23" s="69"/>
      <c r="C23" s="8"/>
      <c r="D23" s="8"/>
      <c r="E23" s="8"/>
      <c r="F23" s="8"/>
    </row>
    <row r="24" spans="1:6" ht="15.75" x14ac:dyDescent="0.25">
      <c r="A24" s="64"/>
      <c r="B24" s="69"/>
      <c r="C24" s="8"/>
      <c r="D24" s="8"/>
      <c r="E24" s="8"/>
      <c r="F24" s="8"/>
    </row>
    <row r="25" spans="1:6" ht="15.75" x14ac:dyDescent="0.25">
      <c r="A25" s="64"/>
      <c r="B25" s="69"/>
      <c r="C25" s="8"/>
      <c r="D25" s="8"/>
      <c r="E25" s="8"/>
      <c r="F25" s="8"/>
    </row>
    <row r="26" spans="1:6" x14ac:dyDescent="0.25">
      <c r="A26" s="64"/>
      <c r="B26" s="70"/>
      <c r="C26" s="8"/>
      <c r="D26" s="8"/>
      <c r="E26" s="8"/>
      <c r="F26" s="8"/>
    </row>
  </sheetData>
  <mergeCells count="8">
    <mergeCell ref="A3:F3"/>
    <mergeCell ref="A4:F4"/>
    <mergeCell ref="A1:F1"/>
    <mergeCell ref="A2:F2"/>
    <mergeCell ref="C6:D6"/>
    <mergeCell ref="E6:F6"/>
    <mergeCell ref="A6:A7"/>
    <mergeCell ref="B6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zoomScaleNormal="100" workbookViewId="0">
      <selection activeCell="F7" sqref="F7"/>
    </sheetView>
  </sheetViews>
  <sheetFormatPr defaultRowHeight="25.5" customHeight="1" x14ac:dyDescent="0.25"/>
  <cols>
    <col min="1" max="1" width="5.5703125" style="99" bestFit="1" customWidth="1"/>
    <col min="2" max="2" width="72" style="30" customWidth="1"/>
    <col min="3" max="3" width="5" style="30" bestFit="1" customWidth="1"/>
    <col min="4" max="5" width="16.7109375" style="30" bestFit="1" customWidth="1"/>
    <col min="6" max="7" width="22.42578125" style="30" bestFit="1" customWidth="1"/>
    <col min="8" max="16384" width="9.140625" style="30"/>
  </cols>
  <sheetData>
    <row r="1" spans="1:7" s="98" customFormat="1" ht="25.5" customHeight="1" x14ac:dyDescent="0.25">
      <c r="A1" s="97" t="s">
        <v>138</v>
      </c>
      <c r="B1" s="90"/>
      <c r="C1" s="90"/>
      <c r="D1" s="90"/>
      <c r="E1" s="90"/>
      <c r="F1" s="90"/>
      <c r="G1" s="90"/>
    </row>
    <row r="2" spans="1:7" ht="25.5" customHeight="1" x14ac:dyDescent="0.25">
      <c r="A2" s="94" t="s">
        <v>0</v>
      </c>
      <c r="B2" s="94"/>
      <c r="C2" s="94"/>
      <c r="D2" s="94"/>
      <c r="E2" s="94"/>
      <c r="F2" s="94"/>
      <c r="G2" s="94"/>
    </row>
    <row r="3" spans="1:7" ht="25.5" customHeight="1" x14ac:dyDescent="0.25">
      <c r="A3" s="92" t="s">
        <v>135</v>
      </c>
      <c r="B3" s="92"/>
      <c r="C3" s="92"/>
      <c r="D3" s="92"/>
      <c r="E3" s="92"/>
      <c r="F3" s="92"/>
      <c r="G3" s="92"/>
    </row>
    <row r="4" spans="1:7" ht="25.5" customHeight="1" x14ac:dyDescent="0.25">
      <c r="A4" s="89"/>
      <c r="B4" s="89"/>
      <c r="C4" s="89"/>
      <c r="D4" s="89"/>
      <c r="E4" s="89"/>
      <c r="F4" s="89"/>
      <c r="G4" s="89"/>
    </row>
    <row r="6" spans="1:7" ht="25.5" customHeight="1" x14ac:dyDescent="0.25">
      <c r="A6" s="87" t="s">
        <v>112</v>
      </c>
      <c r="B6" s="14" t="s">
        <v>114</v>
      </c>
      <c r="C6" s="87" t="s">
        <v>113</v>
      </c>
      <c r="D6" s="87" t="s">
        <v>140</v>
      </c>
      <c r="E6" s="87" t="s">
        <v>141</v>
      </c>
      <c r="F6" s="87" t="s">
        <v>41</v>
      </c>
      <c r="G6" s="87" t="s">
        <v>42</v>
      </c>
    </row>
    <row r="7" spans="1:7" ht="25.5" customHeight="1" x14ac:dyDescent="0.25">
      <c r="A7" s="77"/>
      <c r="B7" s="74" t="s">
        <v>43</v>
      </c>
      <c r="C7" s="75"/>
      <c r="D7" s="76"/>
      <c r="E7" s="76"/>
      <c r="F7" s="76"/>
      <c r="G7" s="76"/>
    </row>
    <row r="8" spans="1:7" ht="25.5" customHeight="1" x14ac:dyDescent="0.25">
      <c r="A8" s="78" t="s">
        <v>84</v>
      </c>
      <c r="B8" s="100" t="s">
        <v>83</v>
      </c>
      <c r="C8" s="12"/>
      <c r="D8" s="13">
        <v>403534513363</v>
      </c>
      <c r="E8" s="13">
        <v>348019766758</v>
      </c>
      <c r="F8" s="13">
        <v>1255505421915</v>
      </c>
      <c r="G8" s="13">
        <v>1042021844265</v>
      </c>
    </row>
    <row r="9" spans="1:7" ht="25.5" customHeight="1" x14ac:dyDescent="0.25">
      <c r="A9" s="78" t="s">
        <v>85</v>
      </c>
      <c r="B9" s="16" t="s">
        <v>97</v>
      </c>
      <c r="C9" s="12"/>
      <c r="D9" s="13">
        <v>-237874249830</v>
      </c>
      <c r="E9" s="13">
        <v>-211066915626</v>
      </c>
      <c r="F9" s="13">
        <v>-691385024451</v>
      </c>
      <c r="G9" s="13">
        <v>-609444543468</v>
      </c>
    </row>
    <row r="10" spans="1:7" ht="25.5" customHeight="1" x14ac:dyDescent="0.25">
      <c r="A10" s="78" t="s">
        <v>88</v>
      </c>
      <c r="B10" s="16" t="s">
        <v>96</v>
      </c>
      <c r="C10" s="12"/>
      <c r="D10" s="13">
        <v>-47579953489</v>
      </c>
      <c r="E10" s="13">
        <v>-33626535186</v>
      </c>
      <c r="F10" s="13">
        <v>-194486277994</v>
      </c>
      <c r="G10" s="13">
        <v>-133206131473</v>
      </c>
    </row>
    <row r="11" spans="1:7" ht="25.5" customHeight="1" x14ac:dyDescent="0.25">
      <c r="A11" s="78" t="s">
        <v>87</v>
      </c>
      <c r="B11" s="100" t="s">
        <v>98</v>
      </c>
      <c r="C11" s="12"/>
      <c r="D11" s="13">
        <v>-17795263853</v>
      </c>
      <c r="E11" s="13">
        <v>-13543538823</v>
      </c>
      <c r="F11" s="13">
        <v>-45611344399</v>
      </c>
      <c r="G11" s="13">
        <v>-20087968257</v>
      </c>
    </row>
    <row r="12" spans="1:7" ht="25.5" customHeight="1" x14ac:dyDescent="0.25">
      <c r="A12" s="78" t="s">
        <v>91</v>
      </c>
      <c r="B12" s="16" t="s">
        <v>95</v>
      </c>
      <c r="C12" s="12"/>
      <c r="D12" s="13">
        <v>707265318</v>
      </c>
      <c r="E12" s="13">
        <v>1661164295</v>
      </c>
      <c r="F12" s="13">
        <v>14875501233</v>
      </c>
      <c r="G12" s="13">
        <v>3609524734</v>
      </c>
    </row>
    <row r="13" spans="1:7" ht="25.5" customHeight="1" x14ac:dyDescent="0.25">
      <c r="A13" s="78" t="s">
        <v>92</v>
      </c>
      <c r="B13" s="100" t="s">
        <v>94</v>
      </c>
      <c r="C13" s="12"/>
      <c r="D13" s="13">
        <v>-32813292951</v>
      </c>
      <c r="E13" s="13">
        <v>-18891751486</v>
      </c>
      <c r="F13" s="13">
        <v>-91304688070</v>
      </c>
      <c r="G13" s="13">
        <v>-53206412291</v>
      </c>
    </row>
    <row r="14" spans="1:7" s="34" customFormat="1" ht="25.5" customHeight="1" x14ac:dyDescent="0.25">
      <c r="A14" s="81" t="s">
        <v>93</v>
      </c>
      <c r="B14" s="82" t="s">
        <v>110</v>
      </c>
      <c r="C14" s="83"/>
      <c r="D14" s="84">
        <v>68179018558</v>
      </c>
      <c r="E14" s="84">
        <v>72552189932</v>
      </c>
      <c r="F14" s="84">
        <v>247593588234</v>
      </c>
      <c r="G14" s="84">
        <v>229686313510</v>
      </c>
    </row>
    <row r="15" spans="1:7" ht="25.5" customHeight="1" x14ac:dyDescent="0.25">
      <c r="A15" s="78"/>
      <c r="B15" s="16" t="s">
        <v>44</v>
      </c>
      <c r="C15" s="12"/>
      <c r="D15" s="13"/>
      <c r="E15" s="13"/>
      <c r="F15" s="80"/>
      <c r="G15" s="80"/>
    </row>
    <row r="16" spans="1:7" ht="25.5" customHeight="1" x14ac:dyDescent="0.25">
      <c r="A16" s="78" t="s">
        <v>90</v>
      </c>
      <c r="B16" s="100" t="s">
        <v>105</v>
      </c>
      <c r="C16" s="12"/>
      <c r="D16" s="13"/>
      <c r="E16" s="13">
        <v>-7733599445</v>
      </c>
      <c r="F16" s="13">
        <v>-1094063637</v>
      </c>
      <c r="G16" s="13">
        <v>-8852986718</v>
      </c>
    </row>
    <row r="17" spans="1:7" ht="25.5" customHeight="1" x14ac:dyDescent="0.25">
      <c r="A17" s="78" t="s">
        <v>86</v>
      </c>
      <c r="B17" s="100" t="s">
        <v>106</v>
      </c>
      <c r="C17" s="12"/>
      <c r="D17" s="80"/>
      <c r="E17" s="80"/>
      <c r="F17" s="13">
        <v>186818182</v>
      </c>
      <c r="G17" s="80">
        <v>241500000</v>
      </c>
    </row>
    <row r="18" spans="1:7" ht="25.5" customHeight="1" x14ac:dyDescent="0.25">
      <c r="A18" s="101" t="s">
        <v>129</v>
      </c>
      <c r="B18" s="100" t="s">
        <v>127</v>
      </c>
      <c r="C18" s="12"/>
      <c r="D18" s="13">
        <v>-163000000000</v>
      </c>
      <c r="E18" s="13">
        <v>-141000000000</v>
      </c>
      <c r="F18" s="13">
        <v>-436000000000</v>
      </c>
      <c r="G18" s="13">
        <v>-381772000000</v>
      </c>
    </row>
    <row r="19" spans="1:7" ht="25.5" customHeight="1" x14ac:dyDescent="0.25">
      <c r="A19" s="101" t="s">
        <v>130</v>
      </c>
      <c r="B19" s="100" t="s">
        <v>128</v>
      </c>
      <c r="C19" s="12"/>
      <c r="D19" s="80">
        <v>87000000000</v>
      </c>
      <c r="E19" s="80">
        <v>51500000000</v>
      </c>
      <c r="F19" s="102">
        <v>180568000000</v>
      </c>
      <c r="G19" s="80">
        <v>174500000000</v>
      </c>
    </row>
    <row r="20" spans="1:7" ht="25.5" customHeight="1" x14ac:dyDescent="0.25">
      <c r="A20" s="78" t="s">
        <v>89</v>
      </c>
      <c r="B20" s="100" t="s">
        <v>107</v>
      </c>
      <c r="C20" s="12"/>
      <c r="D20" s="13">
        <v>29674591785</v>
      </c>
      <c r="E20" s="13">
        <v>23082721514</v>
      </c>
      <c r="F20" s="13">
        <v>69934811235</v>
      </c>
      <c r="G20" s="13">
        <v>57642802795</v>
      </c>
    </row>
    <row r="21" spans="1:7" s="34" customFormat="1" ht="25.5" customHeight="1" x14ac:dyDescent="0.25">
      <c r="A21" s="81" t="s">
        <v>99</v>
      </c>
      <c r="B21" s="82" t="s">
        <v>45</v>
      </c>
      <c r="C21" s="83"/>
      <c r="D21" s="84">
        <v>-46325408215</v>
      </c>
      <c r="E21" s="84">
        <v>-74150877931</v>
      </c>
      <c r="F21" s="84">
        <v>-186404434220</v>
      </c>
      <c r="G21" s="84">
        <v>-158240683923</v>
      </c>
    </row>
    <row r="22" spans="1:7" ht="25.5" customHeight="1" x14ac:dyDescent="0.25">
      <c r="A22" s="78"/>
      <c r="B22" s="16" t="s">
        <v>46</v>
      </c>
      <c r="C22" s="12"/>
      <c r="D22" s="80"/>
      <c r="E22" s="80"/>
      <c r="F22" s="80"/>
      <c r="G22" s="80"/>
    </row>
    <row r="23" spans="1:7" ht="25.5" customHeight="1" x14ac:dyDescent="0.25">
      <c r="A23" s="78" t="s">
        <v>100</v>
      </c>
      <c r="B23" s="16" t="s">
        <v>108</v>
      </c>
      <c r="C23" s="12"/>
      <c r="D23" s="13">
        <v>-23414400000</v>
      </c>
      <c r="E23" s="13"/>
      <c r="F23" s="13">
        <v>-43376640000</v>
      </c>
      <c r="G23" s="13">
        <v>-43758840000</v>
      </c>
    </row>
    <row r="24" spans="1:7" s="34" customFormat="1" ht="25.5" customHeight="1" x14ac:dyDescent="0.25">
      <c r="A24" s="81" t="s">
        <v>101</v>
      </c>
      <c r="B24" s="82" t="s">
        <v>109</v>
      </c>
      <c r="C24" s="83"/>
      <c r="D24" s="84">
        <v>-23414400000</v>
      </c>
      <c r="E24" s="84"/>
      <c r="F24" s="84">
        <v>-43376640000</v>
      </c>
      <c r="G24" s="84">
        <v>-43758840000</v>
      </c>
    </row>
    <row r="25" spans="1:7" ht="25.5" customHeight="1" x14ac:dyDescent="0.25">
      <c r="A25" s="78" t="s">
        <v>102</v>
      </c>
      <c r="B25" s="16" t="s">
        <v>47</v>
      </c>
      <c r="C25" s="12"/>
      <c r="D25" s="13">
        <v>-1560789657</v>
      </c>
      <c r="E25" s="13">
        <v>-1598687999</v>
      </c>
      <c r="F25" s="13">
        <v>7812514014</v>
      </c>
      <c r="G25" s="13">
        <v>27686789587</v>
      </c>
    </row>
    <row r="26" spans="1:7" ht="25.5" customHeight="1" x14ac:dyDescent="0.25">
      <c r="A26" s="78" t="s">
        <v>103</v>
      </c>
      <c r="B26" s="16" t="s">
        <v>48</v>
      </c>
      <c r="C26" s="12"/>
      <c r="D26" s="13">
        <v>77981236940</v>
      </c>
      <c r="E26" s="13">
        <v>70620400740</v>
      </c>
      <c r="F26" s="13">
        <v>58607933269</v>
      </c>
      <c r="G26" s="13">
        <v>41334923154</v>
      </c>
    </row>
    <row r="27" spans="1:7" ht="25.5" customHeight="1" x14ac:dyDescent="0.25">
      <c r="A27" s="79" t="s">
        <v>104</v>
      </c>
      <c r="B27" s="16" t="s">
        <v>49</v>
      </c>
      <c r="C27" s="87">
        <v>4</v>
      </c>
      <c r="D27" s="13">
        <v>76420447283</v>
      </c>
      <c r="E27" s="13">
        <v>69021712741</v>
      </c>
      <c r="F27" s="13">
        <v>76420447283</v>
      </c>
      <c r="G27" s="13">
        <v>69021712741</v>
      </c>
    </row>
    <row r="28" spans="1:7" ht="25.5" customHeight="1" x14ac:dyDescent="0.25">
      <c r="A28" s="62"/>
      <c r="B28" s="85"/>
      <c r="C28" s="85"/>
      <c r="D28" s="17"/>
      <c r="E28" s="17"/>
    </row>
    <row r="29" spans="1:7" ht="25.5" customHeight="1" x14ac:dyDescent="0.25">
      <c r="A29" s="62"/>
      <c r="B29" s="85"/>
      <c r="C29" s="85"/>
      <c r="D29" s="17"/>
      <c r="E29" s="17"/>
    </row>
    <row r="30" spans="1:7" ht="25.5" customHeight="1" x14ac:dyDescent="0.25">
      <c r="A30" s="103"/>
      <c r="B30" s="86"/>
      <c r="C30" s="86"/>
      <c r="D30" s="17"/>
      <c r="E30" s="17"/>
    </row>
    <row r="31" spans="1:7" ht="25.5" customHeight="1" x14ac:dyDescent="0.25">
      <c r="A31" s="103"/>
      <c r="B31" s="86"/>
      <c r="C31" s="86"/>
      <c r="D31" s="17"/>
      <c r="E31" s="17"/>
    </row>
    <row r="32" spans="1:7" ht="25.5" customHeight="1" x14ac:dyDescent="0.25">
      <c r="A32" s="62"/>
      <c r="B32" s="85"/>
      <c r="C32" s="85"/>
      <c r="D32" s="17"/>
      <c r="E32" s="17"/>
    </row>
  </sheetData>
  <mergeCells count="4">
    <mergeCell ref="A4:G4"/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IS</vt:lpstr>
      <vt:lpstr>CF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haibt</cp:lastModifiedBy>
  <dcterms:created xsi:type="dcterms:W3CDTF">2019-02-16T04:44:23Z</dcterms:created>
  <dcterms:modified xsi:type="dcterms:W3CDTF">2019-11-04T03:58:03Z</dcterms:modified>
</cp:coreProperties>
</file>